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'Sheet1'!$A$1:$BJ$14</definedName>
  </definedNames>
  <calcPr fullCalcOnLoad="1"/>
</workbook>
</file>

<file path=xl/sharedStrings.xml><?xml version="1.0" encoding="utf-8"?>
<sst xmlns="http://schemas.openxmlformats.org/spreadsheetml/2006/main" count="94" uniqueCount="81">
  <si>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</si>
  <si>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</si>
  <si>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</si>
  <si>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</si>
  <si>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</si>
  <si>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</si>
  <si>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</si>
  <si>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</si>
  <si>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</si>
  <si>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</si>
  <si>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</si>
  <si>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</si>
  <si>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</si>
  <si>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</si>
  <si>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</si>
  <si>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</si>
  <si>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</si>
  <si>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</si>
  <si>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</si>
  <si>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</si>
  <si>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</si>
  <si>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</si>
  <si>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</si>
  <si>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</si>
  <si>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</si>
  <si>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</si>
  <si>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</si>
  <si>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</si>
  <si>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</si>
  <si>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</si>
  <si>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</si>
  <si>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</si>
  <si>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</si>
  <si>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</si>
  <si>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</si>
  <si>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</si>
  <si>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</si>
  <si>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</si>
  <si>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</si>
  <si>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</si>
  <si>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</si>
  <si>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</si>
  <si>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</si>
  <si>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</si>
  <si>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</si>
  <si>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</si>
  <si>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</si>
  <si>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</si>
  <si>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</si>
  <si>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</si>
  <si>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</si>
  <si>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</si>
  <si>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</si>
  <si>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</si>
  <si>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</si>
  <si>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</si>
  <si>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</si>
  <si>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PRT</t>
  </si>
  <si>
    <t xml:space="preserve">AKKEPELLI KRANTI KUMAR </t>
  </si>
  <si>
    <t xml:space="preserve"> </t>
  </si>
  <si>
    <t>NARAYAN SINGH</t>
  </si>
  <si>
    <t>GIRIDHAR GOPAL SHUKLA</t>
  </si>
  <si>
    <t xml:space="preserve">           </t>
  </si>
  <si>
    <t>GHANSHYAM SHARMA</t>
  </si>
  <si>
    <t>SUMIT</t>
  </si>
  <si>
    <t>SSA</t>
  </si>
  <si>
    <t>JSA</t>
  </si>
  <si>
    <t>REETESH KUMAR MAURYA</t>
  </si>
  <si>
    <t>TGT WE</t>
  </si>
  <si>
    <t>TANZIN DOLMA</t>
  </si>
  <si>
    <t>ABHINAV KUMAR</t>
  </si>
  <si>
    <t>B PARAMESWARI</t>
  </si>
  <si>
    <t>KADURLA SRILATHA</t>
  </si>
  <si>
    <t>AFREEN FATHIMA</t>
  </si>
  <si>
    <t>SATISH KUMAR CHAUDHARY</t>
  </si>
  <si>
    <t>LIBRARY</t>
  </si>
  <si>
    <t>TGT PH&amp;E</t>
  </si>
  <si>
    <t>TGT SCIENCE</t>
  </si>
  <si>
    <t>TGT ENGLISH</t>
  </si>
  <si>
    <t>PRT MUSIC</t>
  </si>
  <si>
    <t>01 day EOL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</si>
</sst>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[$-409]dddd\,\ mmmm\ d\,\ yyyy"/>
    <numFmt numFmtId="181" formatCode="[$-409]hh:mm:ss\ AM/PM"/>
    <numFmt numFmtId="182" formatCode="_ * #,##0.0_ ;_ * \-#,##0.0_ ;_ * &quot;-&quot;??_ ;_ @_ "/>
    <numFmt numFmtId="183" formatCode="_ * #,##0_ ;_ * \-#,##0_ ;_ * &quot;-&quot;??_ ;_ @_ "/>
    <numFmt numFmtId="184" formatCode="0.0000"/>
    <numFmt numFmtId="185" formatCode="[$-4009]d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Arial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Arial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6" fillId="35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horizontal="center" vertical="center" textRotation="90" wrapText="1"/>
      <protection locked="0"/>
    </xf>
    <xf numFmtId="0" fontId="3" fillId="0" borderId="13" xfId="0" applyFont="1" applyFill="1" applyBorder="1" applyAlignment="1" applyProtection="1">
      <alignment vertical="center" textRotation="90" wrapText="1"/>
      <protection locked="0"/>
    </xf>
    <xf numFmtId="0" fontId="5" fillId="0" borderId="13" xfId="0" applyFont="1" applyFill="1" applyBorder="1" applyAlignment="1" applyProtection="1">
      <alignment vertical="top" wrapText="1" readingOrder="1"/>
      <protection locked="0"/>
    </xf>
    <xf numFmtId="0" fontId="5" fillId="34" borderId="13" xfId="0" applyFont="1" applyFill="1" applyBorder="1" applyAlignment="1" applyProtection="1">
      <alignment vertical="top" wrapText="1" readingOrder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5" fillId="34" borderId="13" xfId="0" applyFont="1" applyFill="1" applyBorder="1" applyAlignment="1">
      <alignment vertical="top" wrapText="1" readingOrder="1"/>
    </xf>
    <xf numFmtId="0" fontId="3" fillId="0" borderId="13" xfId="0" applyFont="1" applyFill="1" applyBorder="1" applyAlignment="1" applyProtection="1">
      <alignment vertical="justify" textRotation="90" wrapText="1"/>
      <protection locked="0"/>
    </xf>
    <xf numFmtId="0" fontId="3" fillId="34" borderId="13" xfId="0" applyFont="1" applyFill="1" applyBorder="1" applyAlignment="1" applyProtection="1">
      <alignment vertical="center" textRotation="90" wrapText="1"/>
      <protection locked="0"/>
    </xf>
    <xf numFmtId="0" fontId="5" fillId="34" borderId="13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center" textRotation="90" wrapText="1"/>
      <protection locked="0"/>
    </xf>
    <xf numFmtId="0" fontId="0" fillId="0" borderId="15" xfId="0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 textRotation="90" wrapText="1"/>
      <protection locked="0"/>
    </xf>
    <xf numFmtId="0" fontId="3" fillId="0" borderId="16" xfId="0" applyFont="1" applyFill="1" applyBorder="1" applyAlignment="1" applyProtection="1">
      <alignment horizontal="left" vertical="center" textRotation="90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>
      <alignment horizontal="center" vertical="center" wrapText="1"/>
    </xf>
    <xf numFmtId="1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6" fillId="35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6" fillId="35" borderId="18" xfId="0" applyFont="1" applyFill="1" applyBorder="1" applyAlignment="1" applyProtection="1">
      <alignment horizontal="center" vertical="center" wrapText="1"/>
      <protection locked="0"/>
    </xf>
    <xf numFmtId="0" fontId="57" fillId="0" borderId="18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59" fillId="0" borderId="20" xfId="0" applyFont="1" applyFill="1" applyBorder="1" applyAlignment="1" applyProtection="1">
      <alignment horizontal="center"/>
      <protection locked="0"/>
    </xf>
    <xf numFmtId="0" fontId="59" fillId="0" borderId="21" xfId="0" applyFont="1" applyFill="1" applyBorder="1" applyAlignment="1" applyProtection="1">
      <alignment horizontal="center"/>
      <protection locked="0"/>
    </xf>
    <xf numFmtId="0" fontId="59" fillId="0" borderId="22" xfId="0" applyFont="1" applyFill="1" applyBorder="1" applyAlignment="1" applyProtection="1">
      <alignment horizontal="center"/>
      <protection locked="0"/>
    </xf>
    <xf numFmtId="0" fontId="60" fillId="0" borderId="22" xfId="0" applyFont="1" applyFill="1" applyBorder="1" applyAlignment="1" applyProtection="1">
      <alignment horizontal="center"/>
      <protection locked="0"/>
    </xf>
    <xf numFmtId="0" fontId="60" fillId="0" borderId="23" xfId="0" applyFont="1" applyFill="1" applyBorder="1" applyAlignment="1" applyProtection="1">
      <alignment horizontal="center" wrapText="1"/>
      <protection locked="0"/>
    </xf>
    <xf numFmtId="0" fontId="59" fillId="0" borderId="0" xfId="0" applyFont="1" applyFill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" fontId="60" fillId="0" borderId="22" xfId="0" applyNumberFormat="1" applyFont="1" applyFill="1" applyBorder="1" applyAlignment="1" applyProtection="1">
      <alignment horizontal="center" wrapText="1"/>
      <protection locked="0"/>
    </xf>
    <xf numFmtId="1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61" fillId="0" borderId="19" xfId="0" applyFont="1" applyFill="1" applyBorder="1" applyAlignment="1" applyProtection="1">
      <alignment wrapText="1"/>
      <protection locked="0"/>
    </xf>
    <xf numFmtId="1" fontId="6" fillId="0" borderId="2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6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421875" style="3" customWidth="1"/>
    <col min="2" max="2" width="15.00390625" style="4" customWidth="1"/>
    <col min="3" max="3" width="40.7109375" style="3" bestFit="1" customWidth="1"/>
    <col min="4" max="4" width="16.00390625" style="3" bestFit="1" customWidth="1"/>
    <col min="5" max="5" width="7.28125" style="3" customWidth="1"/>
    <col min="6" max="6" width="9.421875" style="3" bestFit="1" customWidth="1"/>
    <col min="7" max="7" width="7.28125" style="3" customWidth="1"/>
    <col min="8" max="8" width="9.421875" style="3" bestFit="1" customWidth="1"/>
    <col min="9" max="9" width="14.28125" style="3" customWidth="1"/>
    <col min="10" max="10" width="9.421875" style="3" bestFit="1" customWidth="1"/>
    <col min="11" max="11" width="11.28125" style="3" customWidth="1"/>
    <col min="12" max="12" width="10.00390625" style="3" bestFit="1" customWidth="1"/>
    <col min="13" max="13" width="9.421875" style="3" bestFit="1" customWidth="1"/>
    <col min="14" max="14" width="10.00390625" style="3" bestFit="1" customWidth="1"/>
    <col min="15" max="15" width="13.140625" style="3" customWidth="1"/>
    <col min="16" max="16" width="9.421875" style="3" bestFit="1" customWidth="1"/>
    <col min="17" max="28" width="9.140625" style="3" hidden="1" customWidth="1"/>
    <col min="29" max="29" width="12.7109375" style="3" customWidth="1"/>
    <col min="30" max="30" width="10.00390625" style="3" bestFit="1" customWidth="1"/>
    <col min="31" max="31" width="9.421875" style="3" bestFit="1" customWidth="1"/>
    <col min="32" max="32" width="9.421875" style="3" hidden="1" customWidth="1"/>
    <col min="33" max="33" width="9.57421875" style="3" hidden="1" customWidth="1"/>
    <col min="34" max="34" width="10.140625" style="1" bestFit="1" customWidth="1"/>
    <col min="35" max="35" width="11.57421875" style="1" customWidth="1"/>
    <col min="36" max="42" width="9.140625" style="3" hidden="1" customWidth="1"/>
    <col min="43" max="43" width="10.140625" style="3" customWidth="1"/>
    <col min="44" max="47" width="9.57421875" style="3" hidden="1" customWidth="1"/>
    <col min="48" max="51" width="9.140625" style="3" hidden="1" customWidth="1"/>
    <col min="52" max="52" width="9.57421875" style="3" bestFit="1" customWidth="1"/>
    <col min="53" max="53" width="9.57421875" style="5" hidden="1" customWidth="1"/>
    <col min="54" max="58" width="9.140625" style="3" hidden="1" customWidth="1"/>
    <col min="59" max="59" width="9.57421875" style="3" hidden="1" customWidth="1"/>
    <col min="60" max="60" width="10.7109375" style="3" bestFit="1" customWidth="1"/>
    <col min="61" max="61" width="18.28125" style="3" bestFit="1" customWidth="1"/>
    <col min="62" max="62" width="16.7109375" style="3" customWidth="1"/>
    <col min="63" max="16384" width="9.140625" style="1" customWidth="1"/>
  </cols>
  <sheetData>
    <row r="1" spans="1:62" s="2" customFormat="1" ht="181.5">
      <c r="A1" s="34" t="s">
        <v>0</v>
      </c>
      <c r="B1" s="35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3" t="s">
        <v>6</v>
      </c>
      <c r="H1" s="24" t="s">
        <v>7</v>
      </c>
      <c r="I1" s="22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6" t="s">
        <v>15</v>
      </c>
      <c r="P1" s="27" t="s">
        <v>16</v>
      </c>
      <c r="Q1" s="22" t="s">
        <v>17</v>
      </c>
      <c r="R1" s="22" t="s">
        <v>20</v>
      </c>
      <c r="S1" s="25" t="s">
        <v>22</v>
      </c>
      <c r="T1" s="22" t="s">
        <v>23</v>
      </c>
      <c r="U1" s="25" t="s">
        <v>24</v>
      </c>
      <c r="V1" s="22" t="s">
        <v>25</v>
      </c>
      <c r="W1" s="22" t="s">
        <v>26</v>
      </c>
      <c r="X1" s="22" t="s">
        <v>21</v>
      </c>
      <c r="Y1" s="25" t="s">
        <v>18</v>
      </c>
      <c r="Z1" s="27" t="s">
        <v>14</v>
      </c>
      <c r="AA1" s="25" t="s">
        <v>27</v>
      </c>
      <c r="AB1" s="22" t="s">
        <v>19</v>
      </c>
      <c r="AC1" s="25" t="s">
        <v>28</v>
      </c>
      <c r="AD1" s="24" t="s">
        <v>29</v>
      </c>
      <c r="AE1" s="24" t="s">
        <v>30</v>
      </c>
      <c r="AF1" s="22" t="s">
        <v>31</v>
      </c>
      <c r="AG1" s="22" t="s">
        <v>32</v>
      </c>
      <c r="AH1" s="28" t="s">
        <v>33</v>
      </c>
      <c r="AI1" s="28" t="s">
        <v>15</v>
      </c>
      <c r="AJ1" s="24" t="s">
        <v>34</v>
      </c>
      <c r="AK1" s="25" t="s">
        <v>35</v>
      </c>
      <c r="AL1" s="29" t="s">
        <v>36</v>
      </c>
      <c r="AM1" s="24" t="s">
        <v>37</v>
      </c>
      <c r="AN1" s="29" t="s">
        <v>36</v>
      </c>
      <c r="AO1" s="29" t="s">
        <v>56</v>
      </c>
      <c r="AP1" s="29" t="s">
        <v>38</v>
      </c>
      <c r="AQ1" s="24" t="s">
        <v>53</v>
      </c>
      <c r="AR1" s="24" t="s">
        <v>39</v>
      </c>
      <c r="AS1" s="24" t="s">
        <v>40</v>
      </c>
      <c r="AT1" s="24" t="s">
        <v>54</v>
      </c>
      <c r="AU1" s="30" t="s">
        <v>55</v>
      </c>
      <c r="AV1" s="24" t="s">
        <v>41</v>
      </c>
      <c r="AW1" s="29" t="s">
        <v>36</v>
      </c>
      <c r="AX1" s="25" t="s">
        <v>42</v>
      </c>
      <c r="AY1" s="29" t="s">
        <v>36</v>
      </c>
      <c r="AZ1" s="29" t="s">
        <v>43</v>
      </c>
      <c r="BA1" s="31" t="s">
        <v>14</v>
      </c>
      <c r="BB1" s="22" t="s">
        <v>44</v>
      </c>
      <c r="BC1" s="24" t="s">
        <v>45</v>
      </c>
      <c r="BD1" s="24" t="s">
        <v>46</v>
      </c>
      <c r="BE1" s="24" t="s">
        <v>47</v>
      </c>
      <c r="BF1" s="24" t="s">
        <v>48</v>
      </c>
      <c r="BG1" s="22" t="s">
        <v>49</v>
      </c>
      <c r="BH1" s="25" t="s">
        <v>50</v>
      </c>
      <c r="BI1" s="25" t="s">
        <v>51</v>
      </c>
      <c r="BJ1" s="32" t="s">
        <v>52</v>
      </c>
    </row>
    <row r="2" spans="1:64" ht="20.25" customHeight="1">
      <c r="A2" s="36">
        <v>1</v>
      </c>
      <c r="B2" s="37">
        <v>21971</v>
      </c>
      <c r="C2" s="65" t="s">
        <v>60</v>
      </c>
      <c r="D2" s="17" t="s">
        <v>77</v>
      </c>
      <c r="E2" s="18">
        <v>8</v>
      </c>
      <c r="F2" s="18">
        <v>1</v>
      </c>
      <c r="G2" s="18">
        <v>1</v>
      </c>
      <c r="H2" s="18">
        <v>29</v>
      </c>
      <c r="I2" s="38">
        <v>74300</v>
      </c>
      <c r="J2" s="6">
        <v>0</v>
      </c>
      <c r="K2" s="7">
        <f>INT((I2+J2)*0.46+0.5)</f>
        <v>34178</v>
      </c>
      <c r="L2" s="7">
        <v>1800</v>
      </c>
      <c r="M2" s="7">
        <f>INT(0.46*L2+0.5)</f>
        <v>828</v>
      </c>
      <c r="N2" s="7">
        <f>ROUND(I2*9%,0)</f>
        <v>6687</v>
      </c>
      <c r="O2" s="8">
        <v>0</v>
      </c>
      <c r="P2" s="8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9">
        <v>0</v>
      </c>
      <c r="AA2" s="6">
        <v>0</v>
      </c>
      <c r="AB2" s="6">
        <v>0</v>
      </c>
      <c r="AC2" s="10">
        <f>SUM(I2:AB2)</f>
        <v>117793</v>
      </c>
      <c r="AD2" s="11">
        <v>19750</v>
      </c>
      <c r="AE2" s="6">
        <v>200</v>
      </c>
      <c r="AF2" s="12">
        <v>0</v>
      </c>
      <c r="AG2" s="11">
        <v>0</v>
      </c>
      <c r="AH2" s="13">
        <v>0</v>
      </c>
      <c r="AI2" s="13">
        <f>O2</f>
        <v>0</v>
      </c>
      <c r="AJ2" s="7">
        <v>0</v>
      </c>
      <c r="AK2" s="6">
        <v>0</v>
      </c>
      <c r="AL2" s="6">
        <v>0</v>
      </c>
      <c r="AM2" s="6">
        <v>0</v>
      </c>
      <c r="AN2" s="6">
        <v>0</v>
      </c>
      <c r="AO2" s="12">
        <v>0</v>
      </c>
      <c r="AP2" s="6">
        <v>0</v>
      </c>
      <c r="AQ2" s="12">
        <v>15000</v>
      </c>
      <c r="AR2" s="12">
        <v>0</v>
      </c>
      <c r="AS2" s="14">
        <v>0</v>
      </c>
      <c r="AT2" s="14">
        <v>0</v>
      </c>
      <c r="AU2" s="15">
        <v>0</v>
      </c>
      <c r="AV2" s="12">
        <v>0</v>
      </c>
      <c r="AW2" s="6">
        <v>0</v>
      </c>
      <c r="AX2" s="6">
        <v>0</v>
      </c>
      <c r="AY2" s="6">
        <v>0</v>
      </c>
      <c r="AZ2" s="7">
        <v>60</v>
      </c>
      <c r="BA2" s="1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7">
        <v>0</v>
      </c>
      <c r="BH2" s="10">
        <f>SUM(AD2:BG2)</f>
        <v>35010</v>
      </c>
      <c r="BI2" s="10">
        <f>AC2-BH2</f>
        <v>82783</v>
      </c>
      <c r="BJ2" s="33" t="s">
        <v>59</v>
      </c>
      <c r="BK2" s="1" t="s">
        <v>59</v>
      </c>
      <c r="BL2" s="1" t="s">
        <v>59</v>
      </c>
    </row>
    <row r="3" spans="1:62" ht="20.25" customHeight="1">
      <c r="A3" s="53">
        <v>2</v>
      </c>
      <c r="B3" s="37">
        <v>107022</v>
      </c>
      <c r="C3" s="65" t="s">
        <v>69</v>
      </c>
      <c r="D3" s="50" t="s">
        <v>78</v>
      </c>
      <c r="E3" s="51">
        <v>7</v>
      </c>
      <c r="F3" s="51">
        <v>1</v>
      </c>
      <c r="G3" s="51">
        <v>1</v>
      </c>
      <c r="H3" s="51">
        <v>29</v>
      </c>
      <c r="I3" s="38">
        <v>44900</v>
      </c>
      <c r="J3" s="40">
        <v>0</v>
      </c>
      <c r="K3" s="41">
        <f aca="true" t="shared" si="0" ref="K3:K13">INT((I3+J3)*0.46+0.5)</f>
        <v>20654</v>
      </c>
      <c r="L3" s="41">
        <v>1800</v>
      </c>
      <c r="M3" s="41">
        <f aca="true" t="shared" si="1" ref="M3:M13">INT(0.46*L3+0.5)</f>
        <v>828</v>
      </c>
      <c r="N3" s="41">
        <f aca="true" t="shared" si="2" ref="N3:N12">ROUND(I3*9%,0)</f>
        <v>4041</v>
      </c>
      <c r="O3" s="42">
        <f aca="true" t="shared" si="3" ref="O3:O13">ROUND((I3+K3)*14%,0)</f>
        <v>9178</v>
      </c>
      <c r="P3" s="42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3">
        <v>0</v>
      </c>
      <c r="AA3" s="40">
        <v>0</v>
      </c>
      <c r="AB3" s="40">
        <v>0</v>
      </c>
      <c r="AC3" s="44">
        <f aca="true" t="shared" si="4" ref="AC3:AC13">SUM(I3:AB3)</f>
        <v>81401</v>
      </c>
      <c r="AD3" s="45">
        <v>0</v>
      </c>
      <c r="AE3" s="40">
        <v>200</v>
      </c>
      <c r="AF3" s="46">
        <v>0</v>
      </c>
      <c r="AG3" s="45">
        <v>0</v>
      </c>
      <c r="AH3" s="47">
        <f aca="true" t="shared" si="5" ref="AH3:AH13">ROUND((I3+K3)*10%,0)</f>
        <v>6555</v>
      </c>
      <c r="AI3" s="47">
        <f aca="true" t="shared" si="6" ref="AI3:AI13">O3</f>
        <v>9178</v>
      </c>
      <c r="AJ3" s="41">
        <v>0</v>
      </c>
      <c r="AK3" s="40">
        <v>0</v>
      </c>
      <c r="AL3" s="40">
        <v>0</v>
      </c>
      <c r="AM3" s="40">
        <v>0</v>
      </c>
      <c r="AN3" s="40">
        <v>0</v>
      </c>
      <c r="AO3" s="46">
        <v>0</v>
      </c>
      <c r="AP3" s="40">
        <v>0</v>
      </c>
      <c r="AQ3" s="46">
        <v>0</v>
      </c>
      <c r="AR3" s="46">
        <v>0</v>
      </c>
      <c r="AS3" s="14">
        <v>0</v>
      </c>
      <c r="AT3" s="14">
        <v>0</v>
      </c>
      <c r="AU3" s="48">
        <v>0</v>
      </c>
      <c r="AV3" s="46">
        <v>0</v>
      </c>
      <c r="AW3" s="40">
        <v>0</v>
      </c>
      <c r="AX3" s="40">
        <v>0</v>
      </c>
      <c r="AY3" s="40">
        <v>0</v>
      </c>
      <c r="AZ3" s="41">
        <v>60</v>
      </c>
      <c r="BA3" s="49">
        <v>0</v>
      </c>
      <c r="BB3" s="40">
        <v>0</v>
      </c>
      <c r="BC3" s="40">
        <v>0</v>
      </c>
      <c r="BD3" s="40">
        <v>0</v>
      </c>
      <c r="BE3" s="40">
        <v>0</v>
      </c>
      <c r="BF3" s="40">
        <v>0</v>
      </c>
      <c r="BG3" s="41">
        <v>0</v>
      </c>
      <c r="BH3" s="44">
        <f aca="true" t="shared" si="7" ref="BH3:BH13">SUM(AD3:BG3)</f>
        <v>15993</v>
      </c>
      <c r="BI3" s="44">
        <f aca="true" t="shared" si="8" ref="BI3:BI13">AC3-BH3</f>
        <v>65408</v>
      </c>
      <c r="BJ3" s="58"/>
    </row>
    <row r="4" spans="1:62" ht="23.25">
      <c r="A4" s="53">
        <v>3</v>
      </c>
      <c r="B4" s="37">
        <v>107023</v>
      </c>
      <c r="C4" s="65" t="s">
        <v>70</v>
      </c>
      <c r="D4" s="50" t="s">
        <v>76</v>
      </c>
      <c r="E4" s="51">
        <v>7</v>
      </c>
      <c r="F4" s="51">
        <v>1</v>
      </c>
      <c r="G4" s="51">
        <v>1</v>
      </c>
      <c r="H4" s="51">
        <v>28</v>
      </c>
      <c r="I4" s="38">
        <v>43352</v>
      </c>
      <c r="J4" s="40">
        <v>0</v>
      </c>
      <c r="K4" s="41">
        <f t="shared" si="0"/>
        <v>19942</v>
      </c>
      <c r="L4" s="41">
        <v>1800</v>
      </c>
      <c r="M4" s="41">
        <f t="shared" si="1"/>
        <v>828</v>
      </c>
      <c r="N4" s="41">
        <f t="shared" si="2"/>
        <v>3902</v>
      </c>
      <c r="O4" s="42">
        <f t="shared" si="3"/>
        <v>8861</v>
      </c>
      <c r="P4" s="42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3">
        <v>0</v>
      </c>
      <c r="AA4" s="40">
        <v>0</v>
      </c>
      <c r="AB4" s="40">
        <v>0</v>
      </c>
      <c r="AC4" s="68">
        <f t="shared" si="4"/>
        <v>78685</v>
      </c>
      <c r="AD4" s="45">
        <v>0</v>
      </c>
      <c r="AE4" s="40">
        <v>200</v>
      </c>
      <c r="AF4" s="46">
        <v>0</v>
      </c>
      <c r="AG4" s="45">
        <v>0</v>
      </c>
      <c r="AH4" s="47">
        <f t="shared" si="5"/>
        <v>6329</v>
      </c>
      <c r="AI4" s="47">
        <f t="shared" si="6"/>
        <v>8861</v>
      </c>
      <c r="AJ4" s="41">
        <v>0</v>
      </c>
      <c r="AK4" s="40">
        <v>0</v>
      </c>
      <c r="AL4" s="40">
        <v>0</v>
      </c>
      <c r="AM4" s="40">
        <v>0</v>
      </c>
      <c r="AN4" s="40">
        <v>0</v>
      </c>
      <c r="AO4" s="46">
        <v>0</v>
      </c>
      <c r="AP4" s="40">
        <v>0</v>
      </c>
      <c r="AQ4" s="46">
        <v>0</v>
      </c>
      <c r="AR4" s="46">
        <v>0</v>
      </c>
      <c r="AS4" s="14">
        <v>0</v>
      </c>
      <c r="AT4" s="14">
        <v>0</v>
      </c>
      <c r="AU4" s="48">
        <v>0</v>
      </c>
      <c r="AV4" s="46">
        <v>0</v>
      </c>
      <c r="AW4" s="40">
        <v>0</v>
      </c>
      <c r="AX4" s="40">
        <v>0</v>
      </c>
      <c r="AY4" s="40">
        <v>0</v>
      </c>
      <c r="AZ4" s="41">
        <v>60</v>
      </c>
      <c r="BA4" s="49">
        <v>0</v>
      </c>
      <c r="BB4" s="40">
        <v>0</v>
      </c>
      <c r="BC4" s="40">
        <v>0</v>
      </c>
      <c r="BD4" s="40">
        <v>0</v>
      </c>
      <c r="BE4" s="40">
        <v>0</v>
      </c>
      <c r="BF4" s="40">
        <v>0</v>
      </c>
      <c r="BG4" s="41">
        <v>0</v>
      </c>
      <c r="BH4" s="44">
        <f t="shared" si="7"/>
        <v>15450</v>
      </c>
      <c r="BI4" s="68">
        <f t="shared" si="8"/>
        <v>63235</v>
      </c>
      <c r="BJ4" s="72" t="s">
        <v>80</v>
      </c>
    </row>
    <row r="5" spans="1:62" ht="20.25" customHeight="1">
      <c r="A5" s="53">
        <v>4</v>
      </c>
      <c r="B5" s="37">
        <v>104522</v>
      </c>
      <c r="C5" s="65" t="s">
        <v>67</v>
      </c>
      <c r="D5" s="50" t="s">
        <v>68</v>
      </c>
      <c r="E5" s="51">
        <v>7</v>
      </c>
      <c r="F5" s="51">
        <v>1</v>
      </c>
      <c r="G5" s="51">
        <v>1</v>
      </c>
      <c r="H5" s="51">
        <v>29</v>
      </c>
      <c r="I5" s="39">
        <v>44900</v>
      </c>
      <c r="J5" s="40">
        <v>0</v>
      </c>
      <c r="K5" s="41">
        <f t="shared" si="0"/>
        <v>20654</v>
      </c>
      <c r="L5" s="41">
        <v>1800</v>
      </c>
      <c r="M5" s="41">
        <f t="shared" si="1"/>
        <v>828</v>
      </c>
      <c r="N5" s="41">
        <f t="shared" si="2"/>
        <v>4041</v>
      </c>
      <c r="O5" s="42">
        <f t="shared" si="3"/>
        <v>9178</v>
      </c>
      <c r="P5" s="42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3">
        <v>0</v>
      </c>
      <c r="AA5" s="40">
        <v>0</v>
      </c>
      <c r="AB5" s="40">
        <v>0</v>
      </c>
      <c r="AC5" s="44">
        <f t="shared" si="4"/>
        <v>81401</v>
      </c>
      <c r="AD5" s="45">
        <v>0</v>
      </c>
      <c r="AE5" s="40">
        <v>200</v>
      </c>
      <c r="AF5" s="46">
        <v>0</v>
      </c>
      <c r="AG5" s="45">
        <v>0</v>
      </c>
      <c r="AH5" s="47">
        <f t="shared" si="5"/>
        <v>6555</v>
      </c>
      <c r="AI5" s="47">
        <f t="shared" si="6"/>
        <v>9178</v>
      </c>
      <c r="AJ5" s="41">
        <v>0</v>
      </c>
      <c r="AK5" s="40">
        <v>0</v>
      </c>
      <c r="AL5" s="40">
        <v>0</v>
      </c>
      <c r="AM5" s="40">
        <v>0</v>
      </c>
      <c r="AN5" s="40">
        <v>0</v>
      </c>
      <c r="AO5" s="46">
        <v>0</v>
      </c>
      <c r="AP5" s="40">
        <v>0</v>
      </c>
      <c r="AQ5" s="46">
        <v>0</v>
      </c>
      <c r="AR5" s="46">
        <v>0</v>
      </c>
      <c r="AS5" s="14">
        <v>0</v>
      </c>
      <c r="AT5" s="14">
        <v>0</v>
      </c>
      <c r="AU5" s="48">
        <v>0</v>
      </c>
      <c r="AV5" s="46">
        <v>0</v>
      </c>
      <c r="AW5" s="40">
        <v>0</v>
      </c>
      <c r="AX5" s="40">
        <v>0</v>
      </c>
      <c r="AY5" s="40">
        <v>0</v>
      </c>
      <c r="AZ5" s="41">
        <v>60</v>
      </c>
      <c r="BA5" s="49">
        <v>0</v>
      </c>
      <c r="BB5" s="40">
        <v>0</v>
      </c>
      <c r="BC5" s="40">
        <v>0</v>
      </c>
      <c r="BD5" s="40">
        <v>0</v>
      </c>
      <c r="BE5" s="40">
        <v>0</v>
      </c>
      <c r="BF5" s="40">
        <v>0</v>
      </c>
      <c r="BG5" s="41">
        <v>0</v>
      </c>
      <c r="BH5" s="44">
        <f t="shared" si="7"/>
        <v>15993</v>
      </c>
      <c r="BI5" s="44">
        <f t="shared" si="8"/>
        <v>65408</v>
      </c>
      <c r="BJ5" s="58"/>
    </row>
    <row r="6" spans="1:62" ht="20.25" customHeight="1">
      <c r="A6" s="53">
        <v>5</v>
      </c>
      <c r="B6" s="70">
        <v>109059</v>
      </c>
      <c r="C6" s="66" t="s">
        <v>74</v>
      </c>
      <c r="D6" s="54" t="s">
        <v>75</v>
      </c>
      <c r="E6" s="55">
        <v>7</v>
      </c>
      <c r="F6" s="55">
        <v>1</v>
      </c>
      <c r="G6" s="55">
        <v>1</v>
      </c>
      <c r="H6" s="51">
        <v>29</v>
      </c>
      <c r="I6" s="56">
        <v>44900</v>
      </c>
      <c r="J6" s="40">
        <v>0</v>
      </c>
      <c r="K6" s="41">
        <f t="shared" si="0"/>
        <v>20654</v>
      </c>
      <c r="L6" s="41">
        <v>1800</v>
      </c>
      <c r="M6" s="41">
        <f t="shared" si="1"/>
        <v>828</v>
      </c>
      <c r="N6" s="41">
        <f t="shared" si="2"/>
        <v>4041</v>
      </c>
      <c r="O6" s="42">
        <f t="shared" si="3"/>
        <v>9178</v>
      </c>
      <c r="P6" s="42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3">
        <v>0</v>
      </c>
      <c r="AA6" s="40">
        <v>0</v>
      </c>
      <c r="AB6" s="40">
        <v>0</v>
      </c>
      <c r="AC6" s="44">
        <f t="shared" si="4"/>
        <v>81401</v>
      </c>
      <c r="AD6" s="57">
        <v>0</v>
      </c>
      <c r="AE6" s="40">
        <v>200</v>
      </c>
      <c r="AF6" s="46">
        <v>0</v>
      </c>
      <c r="AG6" s="45">
        <v>0</v>
      </c>
      <c r="AH6" s="47">
        <f t="shared" si="5"/>
        <v>6555</v>
      </c>
      <c r="AI6" s="47">
        <f t="shared" si="6"/>
        <v>9178</v>
      </c>
      <c r="AJ6" s="41">
        <v>0</v>
      </c>
      <c r="AK6" s="40">
        <v>0</v>
      </c>
      <c r="AL6" s="40">
        <v>0</v>
      </c>
      <c r="AM6" s="40">
        <v>0</v>
      </c>
      <c r="AN6" s="40">
        <v>0</v>
      </c>
      <c r="AO6" s="46">
        <v>0</v>
      </c>
      <c r="AP6" s="40">
        <v>0</v>
      </c>
      <c r="AQ6" s="46">
        <v>0</v>
      </c>
      <c r="AR6" s="46">
        <v>0</v>
      </c>
      <c r="AS6" s="14">
        <v>0</v>
      </c>
      <c r="AT6" s="14">
        <v>0</v>
      </c>
      <c r="AU6" s="48">
        <v>0</v>
      </c>
      <c r="AV6" s="46">
        <v>0</v>
      </c>
      <c r="AW6" s="40">
        <v>0</v>
      </c>
      <c r="AX6" s="40">
        <v>0</v>
      </c>
      <c r="AY6" s="40">
        <v>0</v>
      </c>
      <c r="AZ6" s="41">
        <v>60</v>
      </c>
      <c r="BA6" s="49">
        <v>0</v>
      </c>
      <c r="BB6" s="40">
        <v>0</v>
      </c>
      <c r="BC6" s="40">
        <v>0</v>
      </c>
      <c r="BD6" s="40">
        <v>0</v>
      </c>
      <c r="BE6" s="40">
        <v>0</v>
      </c>
      <c r="BF6" s="40">
        <v>0</v>
      </c>
      <c r="BG6" s="41">
        <v>0</v>
      </c>
      <c r="BH6" s="44">
        <f t="shared" si="7"/>
        <v>15993</v>
      </c>
      <c r="BI6" s="44">
        <f t="shared" si="8"/>
        <v>65408</v>
      </c>
      <c r="BJ6" s="58"/>
    </row>
    <row r="7" spans="1:62" ht="20.25" customHeight="1">
      <c r="A7" s="53">
        <v>6</v>
      </c>
      <c r="B7" s="19">
        <v>47177</v>
      </c>
      <c r="C7" s="65" t="s">
        <v>61</v>
      </c>
      <c r="D7" s="17" t="s">
        <v>79</v>
      </c>
      <c r="E7" s="18">
        <v>6</v>
      </c>
      <c r="F7" s="18">
        <v>1</v>
      </c>
      <c r="G7" s="18">
        <v>1</v>
      </c>
      <c r="H7" s="51">
        <v>29</v>
      </c>
      <c r="I7" s="38">
        <v>50500</v>
      </c>
      <c r="J7" s="40">
        <v>0</v>
      </c>
      <c r="K7" s="41">
        <f t="shared" si="0"/>
        <v>23230</v>
      </c>
      <c r="L7" s="41">
        <v>1800</v>
      </c>
      <c r="M7" s="41">
        <f t="shared" si="1"/>
        <v>828</v>
      </c>
      <c r="N7" s="41">
        <f t="shared" si="2"/>
        <v>4545</v>
      </c>
      <c r="O7" s="42">
        <f>ROUND((I7+K7)*14%,0)</f>
        <v>10322</v>
      </c>
      <c r="P7" s="42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3">
        <v>0</v>
      </c>
      <c r="AA7" s="40">
        <v>0</v>
      </c>
      <c r="AB7" s="40">
        <v>0</v>
      </c>
      <c r="AC7" s="44">
        <f t="shared" si="4"/>
        <v>91225</v>
      </c>
      <c r="AD7" s="45">
        <v>8800</v>
      </c>
      <c r="AE7" s="40">
        <v>200</v>
      </c>
      <c r="AF7" s="46">
        <v>0</v>
      </c>
      <c r="AG7" s="45">
        <v>0</v>
      </c>
      <c r="AH7" s="47">
        <f>ROUND((I7+K7)*10%,0)</f>
        <v>7373</v>
      </c>
      <c r="AI7" s="47">
        <f>O7</f>
        <v>10322</v>
      </c>
      <c r="AJ7" s="41">
        <v>0</v>
      </c>
      <c r="AK7" s="40">
        <v>0</v>
      </c>
      <c r="AL7" s="40">
        <v>0</v>
      </c>
      <c r="AM7" s="40">
        <v>0</v>
      </c>
      <c r="AN7" s="40">
        <v>0</v>
      </c>
      <c r="AO7" s="46">
        <v>0</v>
      </c>
      <c r="AP7" s="40">
        <v>0</v>
      </c>
      <c r="AQ7" s="46">
        <v>0</v>
      </c>
      <c r="AR7" s="46">
        <v>0</v>
      </c>
      <c r="AS7" s="14">
        <v>0</v>
      </c>
      <c r="AT7" s="14">
        <v>0</v>
      </c>
      <c r="AU7" s="48">
        <v>0</v>
      </c>
      <c r="AV7" s="46">
        <v>0</v>
      </c>
      <c r="AW7" s="40">
        <v>0</v>
      </c>
      <c r="AX7" s="40">
        <v>0</v>
      </c>
      <c r="AY7" s="40">
        <v>0</v>
      </c>
      <c r="AZ7" s="41">
        <v>60</v>
      </c>
      <c r="BA7" s="49">
        <v>0</v>
      </c>
      <c r="BB7" s="40">
        <v>0</v>
      </c>
      <c r="BC7" s="40">
        <v>0</v>
      </c>
      <c r="BD7" s="40">
        <v>0</v>
      </c>
      <c r="BE7" s="40">
        <v>0</v>
      </c>
      <c r="BF7" s="40">
        <v>0</v>
      </c>
      <c r="BG7" s="41">
        <v>0</v>
      </c>
      <c r="BH7" s="44">
        <f t="shared" si="7"/>
        <v>26755</v>
      </c>
      <c r="BI7" s="44">
        <f t="shared" si="8"/>
        <v>64470</v>
      </c>
      <c r="BJ7" s="52"/>
    </row>
    <row r="8" spans="1:62" ht="20.25" customHeight="1">
      <c r="A8" s="53">
        <v>7</v>
      </c>
      <c r="B8" s="19">
        <v>71832</v>
      </c>
      <c r="C8" s="65" t="s">
        <v>58</v>
      </c>
      <c r="D8" s="17" t="s">
        <v>57</v>
      </c>
      <c r="E8" s="18">
        <v>6</v>
      </c>
      <c r="F8" s="18">
        <v>6</v>
      </c>
      <c r="G8" s="18">
        <v>4</v>
      </c>
      <c r="H8" s="51">
        <v>29</v>
      </c>
      <c r="I8" s="38">
        <v>42300</v>
      </c>
      <c r="J8" s="40">
        <v>0</v>
      </c>
      <c r="K8" s="41">
        <f t="shared" si="0"/>
        <v>19458</v>
      </c>
      <c r="L8" s="41">
        <v>1800</v>
      </c>
      <c r="M8" s="41">
        <f t="shared" si="1"/>
        <v>828</v>
      </c>
      <c r="N8" s="41">
        <f t="shared" si="2"/>
        <v>3807</v>
      </c>
      <c r="O8" s="42">
        <f t="shared" si="3"/>
        <v>8646</v>
      </c>
      <c r="P8" s="42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3">
        <v>0</v>
      </c>
      <c r="AA8" s="40">
        <v>0</v>
      </c>
      <c r="AB8" s="40">
        <v>0</v>
      </c>
      <c r="AC8" s="44">
        <f t="shared" si="4"/>
        <v>76839</v>
      </c>
      <c r="AD8" s="11">
        <v>0</v>
      </c>
      <c r="AE8" s="40">
        <v>200</v>
      </c>
      <c r="AF8" s="46">
        <v>0</v>
      </c>
      <c r="AG8" s="45">
        <v>0</v>
      </c>
      <c r="AH8" s="47">
        <f t="shared" si="5"/>
        <v>6176</v>
      </c>
      <c r="AI8" s="47">
        <f t="shared" si="6"/>
        <v>8646</v>
      </c>
      <c r="AJ8" s="41">
        <v>0</v>
      </c>
      <c r="AK8" s="40">
        <v>0</v>
      </c>
      <c r="AL8" s="40">
        <v>0</v>
      </c>
      <c r="AM8" s="40">
        <v>0</v>
      </c>
      <c r="AN8" s="40">
        <v>0</v>
      </c>
      <c r="AO8" s="46">
        <v>0</v>
      </c>
      <c r="AP8" s="40">
        <v>0</v>
      </c>
      <c r="AQ8" s="46">
        <v>0</v>
      </c>
      <c r="AR8" s="46">
        <v>0</v>
      </c>
      <c r="AS8" s="14">
        <v>0</v>
      </c>
      <c r="AT8" s="14">
        <v>0</v>
      </c>
      <c r="AU8" s="48">
        <v>0</v>
      </c>
      <c r="AV8" s="46">
        <v>0</v>
      </c>
      <c r="AW8" s="40">
        <v>0</v>
      </c>
      <c r="AX8" s="40">
        <v>0</v>
      </c>
      <c r="AY8" s="40">
        <v>0</v>
      </c>
      <c r="AZ8" s="41">
        <v>60</v>
      </c>
      <c r="BA8" s="49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41">
        <v>0</v>
      </c>
      <c r="BH8" s="44">
        <f t="shared" si="7"/>
        <v>15082</v>
      </c>
      <c r="BI8" s="44">
        <f t="shared" si="8"/>
        <v>61757</v>
      </c>
      <c r="BJ8" s="58"/>
    </row>
    <row r="9" spans="1:62" ht="20.25" customHeight="1">
      <c r="A9" s="53">
        <v>8</v>
      </c>
      <c r="B9" s="37">
        <v>104524</v>
      </c>
      <c r="C9" s="65" t="s">
        <v>72</v>
      </c>
      <c r="D9" s="50" t="s">
        <v>57</v>
      </c>
      <c r="E9" s="51">
        <v>6</v>
      </c>
      <c r="F9" s="51">
        <v>6</v>
      </c>
      <c r="G9" s="51">
        <v>4</v>
      </c>
      <c r="H9" s="51">
        <v>29</v>
      </c>
      <c r="I9" s="39">
        <v>35400</v>
      </c>
      <c r="J9" s="40">
        <v>0</v>
      </c>
      <c r="K9" s="41">
        <f t="shared" si="0"/>
        <v>16284</v>
      </c>
      <c r="L9" s="41">
        <v>1800</v>
      </c>
      <c r="M9" s="41">
        <f t="shared" si="1"/>
        <v>828</v>
      </c>
      <c r="N9" s="41">
        <f t="shared" si="2"/>
        <v>3186</v>
      </c>
      <c r="O9" s="42">
        <f t="shared" si="3"/>
        <v>7236</v>
      </c>
      <c r="P9" s="42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3">
        <v>0</v>
      </c>
      <c r="AA9" s="40">
        <v>0</v>
      </c>
      <c r="AB9" s="40">
        <v>0</v>
      </c>
      <c r="AC9" s="44">
        <f t="shared" si="4"/>
        <v>64734</v>
      </c>
      <c r="AD9" s="45">
        <v>0</v>
      </c>
      <c r="AE9" s="40">
        <v>200</v>
      </c>
      <c r="AF9" s="46">
        <v>0</v>
      </c>
      <c r="AG9" s="45">
        <v>0</v>
      </c>
      <c r="AH9" s="47">
        <f t="shared" si="5"/>
        <v>5168</v>
      </c>
      <c r="AI9" s="47">
        <f t="shared" si="6"/>
        <v>7236</v>
      </c>
      <c r="AJ9" s="41">
        <v>0</v>
      </c>
      <c r="AK9" s="40">
        <v>0</v>
      </c>
      <c r="AL9" s="40">
        <v>0</v>
      </c>
      <c r="AM9" s="40">
        <v>0</v>
      </c>
      <c r="AN9" s="40">
        <v>0</v>
      </c>
      <c r="AO9" s="46">
        <v>0</v>
      </c>
      <c r="AP9" s="40">
        <v>0</v>
      </c>
      <c r="AQ9" s="46">
        <v>0</v>
      </c>
      <c r="AR9" s="46">
        <v>0</v>
      </c>
      <c r="AS9" s="14">
        <v>0</v>
      </c>
      <c r="AT9" s="14">
        <v>0</v>
      </c>
      <c r="AU9" s="48">
        <v>0</v>
      </c>
      <c r="AV9" s="46">
        <v>0</v>
      </c>
      <c r="AW9" s="40">
        <v>0</v>
      </c>
      <c r="AX9" s="40">
        <v>0</v>
      </c>
      <c r="AY9" s="40">
        <v>0</v>
      </c>
      <c r="AZ9" s="41">
        <v>60</v>
      </c>
      <c r="BA9" s="49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1">
        <v>0</v>
      </c>
      <c r="BH9" s="44">
        <f t="shared" si="7"/>
        <v>12664</v>
      </c>
      <c r="BI9" s="44">
        <f t="shared" si="8"/>
        <v>52070</v>
      </c>
      <c r="BJ9" s="58"/>
    </row>
    <row r="10" spans="1:62" ht="20.25" customHeight="1">
      <c r="A10" s="53">
        <v>9</v>
      </c>
      <c r="B10" s="37">
        <v>104523</v>
      </c>
      <c r="C10" s="65" t="s">
        <v>73</v>
      </c>
      <c r="D10" s="50" t="s">
        <v>57</v>
      </c>
      <c r="E10" s="51">
        <v>6</v>
      </c>
      <c r="F10" s="51">
        <v>6</v>
      </c>
      <c r="G10" s="51">
        <v>4</v>
      </c>
      <c r="H10" s="51">
        <v>29</v>
      </c>
      <c r="I10" s="39">
        <v>35400</v>
      </c>
      <c r="J10" s="40">
        <v>0</v>
      </c>
      <c r="K10" s="41">
        <f t="shared" si="0"/>
        <v>16284</v>
      </c>
      <c r="L10" s="41">
        <v>1800</v>
      </c>
      <c r="M10" s="41">
        <f t="shared" si="1"/>
        <v>828</v>
      </c>
      <c r="N10" s="41">
        <f t="shared" si="2"/>
        <v>3186</v>
      </c>
      <c r="O10" s="42">
        <f t="shared" si="3"/>
        <v>7236</v>
      </c>
      <c r="P10" s="42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3">
        <v>0</v>
      </c>
      <c r="AA10" s="40">
        <v>0</v>
      </c>
      <c r="AB10" s="40">
        <v>0</v>
      </c>
      <c r="AC10" s="44">
        <f t="shared" si="4"/>
        <v>64734</v>
      </c>
      <c r="AD10" s="45">
        <v>0</v>
      </c>
      <c r="AE10" s="40">
        <v>200</v>
      </c>
      <c r="AF10" s="46">
        <v>0</v>
      </c>
      <c r="AG10" s="45">
        <v>0</v>
      </c>
      <c r="AH10" s="47">
        <f t="shared" si="5"/>
        <v>5168</v>
      </c>
      <c r="AI10" s="47">
        <f t="shared" si="6"/>
        <v>7236</v>
      </c>
      <c r="AJ10" s="41">
        <v>0</v>
      </c>
      <c r="AK10" s="40">
        <v>0</v>
      </c>
      <c r="AL10" s="40">
        <v>0</v>
      </c>
      <c r="AM10" s="40">
        <v>0</v>
      </c>
      <c r="AN10" s="40">
        <v>0</v>
      </c>
      <c r="AO10" s="46">
        <v>0</v>
      </c>
      <c r="AP10" s="40">
        <v>0</v>
      </c>
      <c r="AQ10" s="46">
        <v>0</v>
      </c>
      <c r="AR10" s="46">
        <v>0</v>
      </c>
      <c r="AS10" s="14">
        <v>0</v>
      </c>
      <c r="AT10" s="14">
        <v>0</v>
      </c>
      <c r="AU10" s="48">
        <v>0</v>
      </c>
      <c r="AV10" s="46">
        <v>0</v>
      </c>
      <c r="AW10" s="40">
        <v>0</v>
      </c>
      <c r="AX10" s="40">
        <v>0</v>
      </c>
      <c r="AY10" s="40">
        <v>0</v>
      </c>
      <c r="AZ10" s="41">
        <v>60</v>
      </c>
      <c r="BA10" s="49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1">
        <v>0</v>
      </c>
      <c r="BH10" s="44">
        <f t="shared" si="7"/>
        <v>12664</v>
      </c>
      <c r="BI10" s="44">
        <f t="shared" si="8"/>
        <v>52070</v>
      </c>
      <c r="BJ10" s="58"/>
    </row>
    <row r="11" spans="1:62" ht="20.25" customHeight="1">
      <c r="A11" s="53">
        <v>10</v>
      </c>
      <c r="B11" s="37">
        <v>107024</v>
      </c>
      <c r="C11" s="65" t="s">
        <v>71</v>
      </c>
      <c r="D11" s="50" t="s">
        <v>57</v>
      </c>
      <c r="E11" s="51">
        <v>6</v>
      </c>
      <c r="F11" s="51">
        <v>6</v>
      </c>
      <c r="G11" s="51">
        <v>4</v>
      </c>
      <c r="H11" s="51">
        <v>29</v>
      </c>
      <c r="I11" s="39">
        <v>35400</v>
      </c>
      <c r="J11" s="40">
        <v>0</v>
      </c>
      <c r="K11" s="41">
        <f t="shared" si="0"/>
        <v>16284</v>
      </c>
      <c r="L11" s="41">
        <v>1800</v>
      </c>
      <c r="M11" s="41">
        <f t="shared" si="1"/>
        <v>828</v>
      </c>
      <c r="N11" s="41">
        <f t="shared" si="2"/>
        <v>3186</v>
      </c>
      <c r="O11" s="42">
        <f t="shared" si="3"/>
        <v>7236</v>
      </c>
      <c r="P11" s="42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3">
        <v>0</v>
      </c>
      <c r="AA11" s="40">
        <v>0</v>
      </c>
      <c r="AB11" s="40">
        <v>0</v>
      </c>
      <c r="AC11" s="44">
        <f t="shared" si="4"/>
        <v>64734</v>
      </c>
      <c r="AD11" s="45">
        <v>0</v>
      </c>
      <c r="AE11" s="40">
        <v>200</v>
      </c>
      <c r="AF11" s="46">
        <v>0</v>
      </c>
      <c r="AG11" s="45">
        <v>0</v>
      </c>
      <c r="AH11" s="47">
        <f t="shared" si="5"/>
        <v>5168</v>
      </c>
      <c r="AI11" s="47">
        <f t="shared" si="6"/>
        <v>7236</v>
      </c>
      <c r="AJ11" s="41">
        <v>0</v>
      </c>
      <c r="AK11" s="40">
        <v>0</v>
      </c>
      <c r="AL11" s="40">
        <v>0</v>
      </c>
      <c r="AM11" s="40">
        <v>0</v>
      </c>
      <c r="AN11" s="40">
        <v>0</v>
      </c>
      <c r="AO11" s="46">
        <v>0</v>
      </c>
      <c r="AP11" s="40">
        <v>0</v>
      </c>
      <c r="AQ11" s="46">
        <v>0</v>
      </c>
      <c r="AR11" s="46">
        <v>0</v>
      </c>
      <c r="AS11" s="14">
        <v>0</v>
      </c>
      <c r="AT11" s="14">
        <v>0</v>
      </c>
      <c r="AU11" s="48">
        <v>0</v>
      </c>
      <c r="AV11" s="46">
        <v>0</v>
      </c>
      <c r="AW11" s="40">
        <v>0</v>
      </c>
      <c r="AX11" s="40">
        <v>0</v>
      </c>
      <c r="AY11" s="40">
        <v>0</v>
      </c>
      <c r="AZ11" s="41">
        <v>60</v>
      </c>
      <c r="BA11" s="49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1">
        <v>0</v>
      </c>
      <c r="BH11" s="44">
        <f t="shared" si="7"/>
        <v>12664</v>
      </c>
      <c r="BI11" s="44">
        <f t="shared" si="8"/>
        <v>52070</v>
      </c>
      <c r="BJ11" s="58"/>
    </row>
    <row r="12" spans="1:62" ht="23.25">
      <c r="A12" s="53">
        <v>11</v>
      </c>
      <c r="B12" s="37">
        <v>101057</v>
      </c>
      <c r="C12" s="65" t="s">
        <v>63</v>
      </c>
      <c r="D12" s="17" t="s">
        <v>65</v>
      </c>
      <c r="E12" s="18">
        <v>4</v>
      </c>
      <c r="F12" s="18">
        <v>1</v>
      </c>
      <c r="G12" s="18">
        <v>1</v>
      </c>
      <c r="H12" s="51">
        <v>29</v>
      </c>
      <c r="I12" s="38">
        <v>25500</v>
      </c>
      <c r="J12" s="40">
        <v>0</v>
      </c>
      <c r="K12" s="41">
        <f t="shared" si="0"/>
        <v>11730</v>
      </c>
      <c r="L12" s="41">
        <v>1800</v>
      </c>
      <c r="M12" s="41">
        <f t="shared" si="1"/>
        <v>828</v>
      </c>
      <c r="N12" s="41">
        <f t="shared" si="2"/>
        <v>2295</v>
      </c>
      <c r="O12" s="42">
        <f t="shared" si="3"/>
        <v>5212</v>
      </c>
      <c r="P12" s="42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3">
        <v>0</v>
      </c>
      <c r="AA12" s="40">
        <v>0</v>
      </c>
      <c r="AB12" s="40">
        <v>0</v>
      </c>
      <c r="AC12" s="68">
        <f t="shared" si="4"/>
        <v>47365</v>
      </c>
      <c r="AD12" s="11">
        <v>0</v>
      </c>
      <c r="AE12" s="40">
        <v>200</v>
      </c>
      <c r="AF12" s="46">
        <v>0</v>
      </c>
      <c r="AG12" s="45">
        <v>0</v>
      </c>
      <c r="AH12" s="47">
        <f t="shared" si="5"/>
        <v>3723</v>
      </c>
      <c r="AI12" s="47">
        <f t="shared" si="6"/>
        <v>5212</v>
      </c>
      <c r="AJ12" s="41">
        <v>0</v>
      </c>
      <c r="AK12" s="40">
        <v>0</v>
      </c>
      <c r="AL12" s="40">
        <v>0</v>
      </c>
      <c r="AM12" s="40">
        <v>0</v>
      </c>
      <c r="AN12" s="40">
        <v>0</v>
      </c>
      <c r="AO12" s="46">
        <v>0</v>
      </c>
      <c r="AP12" s="40">
        <v>0</v>
      </c>
      <c r="AQ12" s="46">
        <v>0</v>
      </c>
      <c r="AR12" s="46">
        <v>0</v>
      </c>
      <c r="AS12" s="14">
        <v>0</v>
      </c>
      <c r="AT12" s="14">
        <v>0</v>
      </c>
      <c r="AU12" s="48">
        <v>0</v>
      </c>
      <c r="AV12" s="46">
        <v>0</v>
      </c>
      <c r="AW12" s="40">
        <v>0</v>
      </c>
      <c r="AX12" s="40">
        <v>0</v>
      </c>
      <c r="AY12" s="40">
        <v>0</v>
      </c>
      <c r="AZ12" s="41">
        <v>60</v>
      </c>
      <c r="BA12" s="49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1">
        <v>0</v>
      </c>
      <c r="BH12" s="44">
        <f t="shared" si="7"/>
        <v>9195</v>
      </c>
      <c r="BI12" s="68">
        <f t="shared" si="8"/>
        <v>38170</v>
      </c>
      <c r="BJ12" s="69" t="s">
        <v>59</v>
      </c>
    </row>
    <row r="13" spans="1:62" ht="20.25" customHeight="1">
      <c r="A13" s="53">
        <v>12</v>
      </c>
      <c r="B13" s="37">
        <v>101010</v>
      </c>
      <c r="C13" s="65" t="s">
        <v>64</v>
      </c>
      <c r="D13" s="17" t="s">
        <v>66</v>
      </c>
      <c r="E13" s="18">
        <v>2</v>
      </c>
      <c r="F13" s="18">
        <v>1</v>
      </c>
      <c r="G13" s="18">
        <v>1</v>
      </c>
      <c r="H13" s="51">
        <v>29</v>
      </c>
      <c r="I13" s="38">
        <v>19900</v>
      </c>
      <c r="J13" s="40">
        <v>0</v>
      </c>
      <c r="K13" s="41">
        <f t="shared" si="0"/>
        <v>9154</v>
      </c>
      <c r="L13" s="7">
        <v>900</v>
      </c>
      <c r="M13" s="41">
        <f t="shared" si="1"/>
        <v>414</v>
      </c>
      <c r="N13" s="41">
        <v>1800</v>
      </c>
      <c r="O13" s="42">
        <f t="shared" si="3"/>
        <v>4068</v>
      </c>
      <c r="P13" s="42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3">
        <v>0</v>
      </c>
      <c r="AA13" s="40">
        <v>0</v>
      </c>
      <c r="AB13" s="40">
        <v>0</v>
      </c>
      <c r="AC13" s="44">
        <f t="shared" si="4"/>
        <v>36236</v>
      </c>
      <c r="AD13" s="11">
        <v>0</v>
      </c>
      <c r="AE13" s="40">
        <v>200</v>
      </c>
      <c r="AF13" s="46">
        <v>0</v>
      </c>
      <c r="AG13" s="45">
        <v>0</v>
      </c>
      <c r="AH13" s="47">
        <f t="shared" si="5"/>
        <v>2905</v>
      </c>
      <c r="AI13" s="47">
        <f t="shared" si="6"/>
        <v>4068</v>
      </c>
      <c r="AJ13" s="41">
        <v>0</v>
      </c>
      <c r="AK13" s="40">
        <v>0</v>
      </c>
      <c r="AL13" s="40">
        <v>0</v>
      </c>
      <c r="AM13" s="40">
        <v>0</v>
      </c>
      <c r="AN13" s="40">
        <v>0</v>
      </c>
      <c r="AO13" s="46">
        <v>0</v>
      </c>
      <c r="AP13" s="40">
        <v>0</v>
      </c>
      <c r="AQ13" s="46">
        <v>0</v>
      </c>
      <c r="AR13" s="46">
        <v>0</v>
      </c>
      <c r="AS13" s="14">
        <v>0</v>
      </c>
      <c r="AT13" s="14">
        <v>0</v>
      </c>
      <c r="AU13" s="48">
        <v>0</v>
      </c>
      <c r="AV13" s="46">
        <v>0</v>
      </c>
      <c r="AW13" s="40">
        <v>0</v>
      </c>
      <c r="AX13" s="40">
        <v>0</v>
      </c>
      <c r="AY13" s="40">
        <v>0</v>
      </c>
      <c r="AZ13" s="41">
        <v>60</v>
      </c>
      <c r="BA13" s="49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1">
        <v>0</v>
      </c>
      <c r="BH13" s="44">
        <f t="shared" si="7"/>
        <v>7233</v>
      </c>
      <c r="BI13" s="44">
        <f t="shared" si="8"/>
        <v>29003</v>
      </c>
      <c r="BJ13" s="58"/>
    </row>
    <row r="14" spans="1:62" s="64" customFormat="1" ht="36.75" customHeight="1" thickBot="1">
      <c r="A14" s="59"/>
      <c r="B14" s="60"/>
      <c r="C14" s="59"/>
      <c r="D14" s="61"/>
      <c r="E14" s="62"/>
      <c r="F14" s="62"/>
      <c r="G14" s="62"/>
      <c r="H14" s="62" t="s">
        <v>62</v>
      </c>
      <c r="I14" s="67">
        <f>SUM(I2:I13)</f>
        <v>496752</v>
      </c>
      <c r="J14" s="67">
        <f aca="true" t="shared" si="9" ref="J14:BI14">SUM(J2:J13)</f>
        <v>0</v>
      </c>
      <c r="K14" s="67">
        <f t="shared" si="9"/>
        <v>228506</v>
      </c>
      <c r="L14" s="67">
        <f t="shared" si="9"/>
        <v>20700</v>
      </c>
      <c r="M14" s="67">
        <f t="shared" si="9"/>
        <v>9522</v>
      </c>
      <c r="N14" s="67">
        <f t="shared" si="9"/>
        <v>44717</v>
      </c>
      <c r="O14" s="67">
        <f t="shared" si="9"/>
        <v>86351</v>
      </c>
      <c r="P14" s="67">
        <f t="shared" si="9"/>
        <v>0</v>
      </c>
      <c r="Q14" s="67">
        <f t="shared" si="9"/>
        <v>0</v>
      </c>
      <c r="R14" s="67">
        <f t="shared" si="9"/>
        <v>0</v>
      </c>
      <c r="S14" s="67">
        <f t="shared" si="9"/>
        <v>0</v>
      </c>
      <c r="T14" s="67">
        <f t="shared" si="9"/>
        <v>0</v>
      </c>
      <c r="U14" s="67">
        <f t="shared" si="9"/>
        <v>0</v>
      </c>
      <c r="V14" s="67">
        <f t="shared" si="9"/>
        <v>0</v>
      </c>
      <c r="W14" s="67">
        <f t="shared" si="9"/>
        <v>0</v>
      </c>
      <c r="X14" s="67">
        <f t="shared" si="9"/>
        <v>0</v>
      </c>
      <c r="Y14" s="67">
        <f t="shared" si="9"/>
        <v>0</v>
      </c>
      <c r="Z14" s="67">
        <f t="shared" si="9"/>
        <v>0</v>
      </c>
      <c r="AA14" s="67">
        <f t="shared" si="9"/>
        <v>0</v>
      </c>
      <c r="AB14" s="67">
        <f t="shared" si="9"/>
        <v>0</v>
      </c>
      <c r="AC14" s="67">
        <f t="shared" si="9"/>
        <v>886548</v>
      </c>
      <c r="AD14" s="67">
        <f t="shared" si="9"/>
        <v>28550</v>
      </c>
      <c r="AE14" s="67">
        <f t="shared" si="9"/>
        <v>2400</v>
      </c>
      <c r="AF14" s="67">
        <f t="shared" si="9"/>
        <v>0</v>
      </c>
      <c r="AG14" s="67">
        <f t="shared" si="9"/>
        <v>0</v>
      </c>
      <c r="AH14" s="67">
        <f t="shared" si="9"/>
        <v>61675</v>
      </c>
      <c r="AI14" s="67">
        <f t="shared" si="9"/>
        <v>86351</v>
      </c>
      <c r="AJ14" s="67">
        <f t="shared" si="9"/>
        <v>0</v>
      </c>
      <c r="AK14" s="67">
        <f t="shared" si="9"/>
        <v>0</v>
      </c>
      <c r="AL14" s="67">
        <f t="shared" si="9"/>
        <v>0</v>
      </c>
      <c r="AM14" s="67">
        <f t="shared" si="9"/>
        <v>0</v>
      </c>
      <c r="AN14" s="67">
        <f t="shared" si="9"/>
        <v>0</v>
      </c>
      <c r="AO14" s="67">
        <f t="shared" si="9"/>
        <v>0</v>
      </c>
      <c r="AP14" s="67">
        <f t="shared" si="9"/>
        <v>0</v>
      </c>
      <c r="AQ14" s="67">
        <f t="shared" si="9"/>
        <v>15000</v>
      </c>
      <c r="AR14" s="67">
        <f t="shared" si="9"/>
        <v>0</v>
      </c>
      <c r="AS14" s="67">
        <f t="shared" si="9"/>
        <v>0</v>
      </c>
      <c r="AT14" s="67">
        <f t="shared" si="9"/>
        <v>0</v>
      </c>
      <c r="AU14" s="67">
        <f t="shared" si="9"/>
        <v>0</v>
      </c>
      <c r="AV14" s="67">
        <f t="shared" si="9"/>
        <v>0</v>
      </c>
      <c r="AW14" s="67">
        <f t="shared" si="9"/>
        <v>0</v>
      </c>
      <c r="AX14" s="67">
        <f t="shared" si="9"/>
        <v>0</v>
      </c>
      <c r="AY14" s="67">
        <f t="shared" si="9"/>
        <v>0</v>
      </c>
      <c r="AZ14" s="67">
        <f t="shared" si="9"/>
        <v>720</v>
      </c>
      <c r="BA14" s="67">
        <f t="shared" si="9"/>
        <v>0</v>
      </c>
      <c r="BB14" s="67">
        <f t="shared" si="9"/>
        <v>0</v>
      </c>
      <c r="BC14" s="67">
        <f t="shared" si="9"/>
        <v>0</v>
      </c>
      <c r="BD14" s="67">
        <f t="shared" si="9"/>
        <v>0</v>
      </c>
      <c r="BE14" s="67">
        <f t="shared" si="9"/>
        <v>0</v>
      </c>
      <c r="BF14" s="67">
        <f t="shared" si="9"/>
        <v>0</v>
      </c>
      <c r="BG14" s="67">
        <f t="shared" si="9"/>
        <v>0</v>
      </c>
      <c r="BH14" s="67">
        <f t="shared" si="9"/>
        <v>194696</v>
      </c>
      <c r="BI14" s="67">
        <f t="shared" si="9"/>
        <v>691852</v>
      </c>
      <c r="BJ14" s="63" t="s">
        <v>59</v>
      </c>
    </row>
    <row r="19" ht="15">
      <c r="AH19" s="71"/>
    </row>
    <row r="20" spans="8:34" ht="15">
      <c r="H20" s="3" t="s">
        <v>59</v>
      </c>
      <c r="AH20" s="71"/>
    </row>
    <row r="21" ht="15">
      <c r="AH21" s="71"/>
    </row>
    <row r="22" ht="15">
      <c r="AH22" s="71"/>
    </row>
    <row r="23" ht="15">
      <c r="AH23" s="71"/>
    </row>
    <row r="24" ht="15">
      <c r="AH24" s="71"/>
    </row>
    <row r="25" ht="15">
      <c r="AH25" s="71"/>
    </row>
    <row r="26" ht="15">
      <c r="AH26" s="7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50" r:id="rId1"/>
  <ignoredErrors>
    <ignoredError sqref="C14:H14 C2 G2 E2 K2:AC2 AT2:BI2 AD2 AE2:AR2 I3:P3 I2:J2 AS2 I13:M13 J12:N12 I5:P11 J4:P4 O13:P13 O12:P12 AC3:AI3 AC5:AI11 AC4:AI4 AC13:AI13 AC12:AI12 AQ3:AU3 AQ5:AU11 AQ4:AU4 AQ13:AU13 AQ12:AU12 AZ3:BA3 AZ5:BA11 AZ4:BA4 AZ13:BA13 AZ12:BA12 BG3:BI3 BG5:BI11 BG4:BI4 BG13:BI13 BG12:BI12 I14:B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 MHBD</cp:lastModifiedBy>
  <cp:lastPrinted>2024-02-16T07:17:24Z</cp:lastPrinted>
  <dcterms:created xsi:type="dcterms:W3CDTF">2018-02-15T11:23:43Z</dcterms:created>
  <dcterms:modified xsi:type="dcterms:W3CDTF">2024-02-22T04:38:11Z</dcterms:modified>
  <cp:category/>
  <cp:version/>
  <cp:contentType/>
  <cp:contentStatus/>
</cp:coreProperties>
</file>